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340"/>
  </bookViews>
  <sheets>
    <sheet name="Glen and Cheryl" sheetId="1" r:id="rId1"/>
  </sheets>
  <externalReferences>
    <externalReference r:id="rId2"/>
  </externalReferences>
  <definedNames>
    <definedName name="Bud_Yr">'[1]Top Sheet'!$C$2</definedName>
    <definedName name="dddd">#REF!</definedName>
  </definedNames>
  <calcPr calcId="144525"/>
</workbook>
</file>

<file path=xl/calcChain.xml><?xml version="1.0" encoding="utf-8"?>
<calcChain xmlns="http://schemas.openxmlformats.org/spreadsheetml/2006/main">
  <c r="L24" i="1" l="1"/>
  <c r="F18" i="1"/>
  <c r="F21" i="1" s="1"/>
  <c r="E18" i="1"/>
  <c r="C18" i="1"/>
  <c r="B18" i="1"/>
  <c r="L12" i="1"/>
  <c r="F9" i="1"/>
  <c r="I6" i="1"/>
  <c r="H6" i="1"/>
  <c r="F6" i="1"/>
  <c r="F11" i="1" s="1"/>
  <c r="E6" i="1"/>
  <c r="E9" i="1" s="1"/>
  <c r="C6" i="1"/>
  <c r="B6" i="1"/>
  <c r="H11" i="1" l="1"/>
  <c r="J11" i="1" s="1"/>
  <c r="I11" i="1"/>
  <c r="C23" i="1"/>
  <c r="F23" i="1"/>
  <c r="B9" i="1"/>
  <c r="B11" i="1" s="1"/>
  <c r="F12" i="1" s="1"/>
  <c r="H9" i="1"/>
  <c r="E11" i="1"/>
  <c r="B21" i="1"/>
  <c r="B23" i="1" s="1"/>
  <c r="C9" i="1"/>
  <c r="C11" i="1" s="1"/>
  <c r="I9" i="1"/>
  <c r="C21" i="1"/>
  <c r="E21" i="1"/>
  <c r="E23" i="1" s="1"/>
  <c r="E24" i="1" l="1"/>
  <c r="F24" i="1"/>
  <c r="E12" i="1"/>
</calcChain>
</file>

<file path=xl/sharedStrings.xml><?xml version="1.0" encoding="utf-8"?>
<sst xmlns="http://schemas.openxmlformats.org/spreadsheetml/2006/main" count="39" uniqueCount="23">
  <si>
    <t>Also in our Custodian Budget for 2022</t>
  </si>
  <si>
    <t>Glen</t>
  </si>
  <si>
    <t>2022 Budget</t>
  </si>
  <si>
    <t>2021 Budget</t>
  </si>
  <si>
    <t>Potential Increase</t>
  </si>
  <si>
    <t>Rebecca</t>
  </si>
  <si>
    <t>Back-up for Glen</t>
  </si>
  <si>
    <t>Total Additional</t>
  </si>
  <si>
    <t xml:space="preserve"> $/hr</t>
  </si>
  <si>
    <t>hrs/wk</t>
  </si>
  <si>
    <t>Total</t>
  </si>
  <si>
    <t>Taxes</t>
  </si>
  <si>
    <t>Custodian</t>
  </si>
  <si>
    <t>FICA</t>
  </si>
  <si>
    <t>May YTD</t>
  </si>
  <si>
    <t>Work Comp</t>
  </si>
  <si>
    <t>Actual</t>
  </si>
  <si>
    <t>Budget</t>
  </si>
  <si>
    <t>Approx Total</t>
  </si>
  <si>
    <t>Change</t>
  </si>
  <si>
    <t>Favorable</t>
  </si>
  <si>
    <t>Cheryl</t>
  </si>
  <si>
    <t>May use up more hours second half year due to Pastor Karen leaving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</si>
</sst>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right"/>
    </xf>
    <xf numFmtId="164" fontId="4" fillId="0" borderId="5" xfId="0" applyNumberFormat="1" applyFont="1" applyBorder="1"/>
    <xf numFmtId="0" fontId="0" fillId="0" borderId="5" xfId="0" applyBorder="1"/>
    <xf numFmtId="164" fontId="4" fillId="0" borderId="6" xfId="0" applyNumberFormat="1" applyFont="1" applyBorder="1"/>
    <xf numFmtId="164" fontId="4" fillId="0" borderId="4" xfId="0" applyNumberFormat="1" applyFont="1" applyBorder="1"/>
    <xf numFmtId="0" fontId="0" fillId="0" borderId="6" xfId="0" applyBorder="1"/>
    <xf numFmtId="0" fontId="0" fillId="0" borderId="7" xfId="0" applyBorder="1" applyAlignment="1">
      <alignment horizontal="right"/>
    </xf>
    <xf numFmtId="0" fontId="4" fillId="0" borderId="0" xfId="0" applyFont="1" applyBorder="1"/>
    <xf numFmtId="0" fontId="0" fillId="0" borderId="0" xfId="0" applyBorder="1"/>
    <xf numFmtId="0" fontId="4" fillId="0" borderId="8" xfId="0" applyFont="1" applyBorder="1"/>
    <xf numFmtId="0" fontId="4" fillId="0" borderId="7" xfId="0" applyFont="1" applyBorder="1"/>
    <xf numFmtId="0" fontId="0" fillId="0" borderId="8" xfId="0" applyBorder="1"/>
    <xf numFmtId="0" fontId="2" fillId="0" borderId="7" xfId="0" applyFont="1" applyBorder="1" applyAlignment="1">
      <alignment horizontal="right"/>
    </xf>
    <xf numFmtId="5" fontId="2" fillId="0" borderId="0" xfId="1" applyNumberFormat="1" applyFont="1" applyBorder="1"/>
    <xf numFmtId="5" fontId="2" fillId="0" borderId="8" xfId="1" applyNumberFormat="1" applyFont="1" applyBorder="1"/>
    <xf numFmtId="5" fontId="2" fillId="0" borderId="7" xfId="1" applyNumberFormat="1" applyFont="1" applyBorder="1"/>
    <xf numFmtId="5" fontId="0" fillId="0" borderId="0" xfId="0" applyNumberFormat="1"/>
    <xf numFmtId="0" fontId="0" fillId="0" borderId="7" xfId="0" applyBorder="1"/>
    <xf numFmtId="0" fontId="0" fillId="0" borderId="0" xfId="0" applyBorder="1" applyAlignment="1">
      <alignment horizontal="right"/>
    </xf>
    <xf numFmtId="5" fontId="0" fillId="0" borderId="0" xfId="0" applyNumberFormat="1" applyBorder="1"/>
    <xf numFmtId="5" fontId="0" fillId="0" borderId="8" xfId="0" applyNumberFormat="1" applyBorder="1"/>
    <xf numFmtId="0" fontId="2" fillId="0" borderId="4" xfId="0" applyFont="1" applyBorder="1" applyAlignment="1">
      <alignment horizontal="center"/>
    </xf>
    <xf numFmtId="5" fontId="0" fillId="0" borderId="7" xfId="0" applyNumberForma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/>
    <xf numFmtId="5" fontId="2" fillId="0" borderId="11" xfId="0" applyNumberFormat="1" applyFont="1" applyBorder="1"/>
    <xf numFmtId="0" fontId="2" fillId="0" borderId="11" xfId="0" applyFont="1" applyBorder="1"/>
    <xf numFmtId="5" fontId="2" fillId="0" borderId="10" xfId="0" applyNumberFormat="1" applyFont="1" applyBorder="1"/>
    <xf numFmtId="5" fontId="2" fillId="0" borderId="9" xfId="0" applyNumberFormat="1" applyFont="1" applyBorder="1"/>
    <xf numFmtId="5" fontId="2" fillId="2" borderId="10" xfId="0" applyNumberFormat="1" applyFont="1" applyFill="1" applyBorder="1"/>
    <xf numFmtId="165" fontId="0" fillId="0" borderId="4" xfId="0" applyNumberFormat="1" applyFont="1" applyBorder="1"/>
    <xf numFmtId="165" fontId="0" fillId="0" borderId="6" xfId="0" applyNumberFormat="1" applyFont="1" applyBorder="1"/>
    <xf numFmtId="0" fontId="0" fillId="2" borderId="1" xfId="0" applyFill="1" applyBorder="1"/>
    <xf numFmtId="0" fontId="2" fillId="2" borderId="2" xfId="0" applyFont="1" applyFill="1" applyBorder="1" applyAlignment="1">
      <alignment horizontal="right"/>
    </xf>
    <xf numFmtId="5" fontId="2" fillId="2" borderId="2" xfId="0" applyNumberFormat="1" applyFont="1" applyFill="1" applyBorder="1"/>
    <xf numFmtId="5" fontId="2" fillId="2" borderId="3" xfId="0" applyNumberFormat="1" applyFont="1" applyFill="1" applyBorder="1"/>
    <xf numFmtId="165" fontId="2" fillId="2" borderId="9" xfId="0" applyNumberFormat="1" applyFont="1" applyFill="1" applyBorder="1"/>
    <xf numFmtId="0" fontId="2" fillId="2" borderId="10" xfId="0" applyFont="1" applyFill="1" applyBorder="1"/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2" borderId="1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%20May%20Finance%20Re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Summary New Year"/>
      <sheetName val="Annual Report"/>
      <sheetName val="New Year-Full Year"/>
      <sheetName val="Analysis of Rates"/>
      <sheetName val="Pastor"/>
      <sheetName val="Comparison"/>
      <sheetName val="Assoc. Pastor"/>
      <sheetName val="2023 Est-P Kelly"/>
      <sheetName val="Glen and Cheryl"/>
      <sheetName val="Band and Other Music"/>
      <sheetName val="Rates for Cheryl"/>
      <sheetName val="Pie Chart"/>
      <sheetName val="Expenses"/>
      <sheetName val="Benevolence"/>
      <sheetName val="Dec Council Meeting"/>
      <sheetName val="Options"/>
    </sheetNames>
    <sheetDataSet>
      <sheetData sheetId="0">
        <row r="2">
          <cell r="C2">
            <v>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showGridLines="0" tabSelected="1" topLeftCell="A9" workbookViewId="0">
      <selection activeCell="P25" sqref="P25"/>
    </sheetView>
  </sheetViews>
  <sheetFormatPr defaultRowHeight="14.5" x14ac:dyDescent="0.35"/>
  <cols>
    <col min="1" max="1" width="14.26953125" customWidth="1"/>
    <col min="2" max="2" width="10.36328125" customWidth="1"/>
    <col min="3" max="3" width="10.08984375" bestFit="1" customWidth="1"/>
    <col min="4" max="4" width="2.7265625" customWidth="1"/>
    <col min="6" max="6" width="10.26953125" customWidth="1"/>
    <col min="7" max="7" width="3.81640625" customWidth="1"/>
    <col min="10" max="10" width="9.81640625" customWidth="1"/>
    <col min="11" max="11" width="3.7265625" customWidth="1"/>
    <col min="12" max="12" width="7.26953125" bestFit="1" customWidth="1"/>
  </cols>
  <sheetData>
    <row r="2" spans="1:13" ht="29" customHeight="1" x14ac:dyDescent="0.35">
      <c r="H2" s="1" t="s">
        <v>0</v>
      </c>
      <c r="I2" s="2"/>
      <c r="J2" s="3"/>
    </row>
    <row r="3" spans="1:13" ht="30" x14ac:dyDescent="0.45">
      <c r="A3" s="4" t="s">
        <v>1</v>
      </c>
      <c r="B3" s="5" t="s">
        <v>2</v>
      </c>
      <c r="C3" s="6" t="s">
        <v>3</v>
      </c>
      <c r="D3" s="7"/>
      <c r="E3" s="8" t="s">
        <v>4</v>
      </c>
      <c r="F3" s="9"/>
      <c r="H3" s="10" t="s">
        <v>5</v>
      </c>
      <c r="I3" s="11" t="s">
        <v>6</v>
      </c>
      <c r="J3" s="12" t="s">
        <v>7</v>
      </c>
    </row>
    <row r="4" spans="1:13" x14ac:dyDescent="0.35">
      <c r="A4" s="13" t="s">
        <v>8</v>
      </c>
      <c r="B4" s="14">
        <v>13.33</v>
      </c>
      <c r="C4" s="14">
        <v>11.22</v>
      </c>
      <c r="D4" s="15"/>
      <c r="E4" s="14">
        <v>15</v>
      </c>
      <c r="F4" s="16">
        <v>16</v>
      </c>
      <c r="H4" s="17">
        <v>11.86</v>
      </c>
      <c r="I4" s="14">
        <v>11</v>
      </c>
      <c r="J4" s="18"/>
    </row>
    <row r="5" spans="1:13" x14ac:dyDescent="0.35">
      <c r="A5" s="19" t="s">
        <v>9</v>
      </c>
      <c r="B5" s="20">
        <v>20</v>
      </c>
      <c r="C5" s="20">
        <v>7.5</v>
      </c>
      <c r="D5" s="21"/>
      <c r="E5" s="20">
        <v>20</v>
      </c>
      <c r="F5" s="22">
        <v>20</v>
      </c>
      <c r="H5" s="23">
        <v>20</v>
      </c>
      <c r="I5" s="20">
        <v>15</v>
      </c>
      <c r="J5" s="24"/>
    </row>
    <row r="6" spans="1:13" x14ac:dyDescent="0.35">
      <c r="A6" s="25" t="s">
        <v>10</v>
      </c>
      <c r="B6" s="26">
        <f>+B4*B5*52</f>
        <v>13863.2</v>
      </c>
      <c r="C6" s="26">
        <f>+C4*C5*52</f>
        <v>4375.8</v>
      </c>
      <c r="D6" s="21"/>
      <c r="E6" s="26">
        <f>+E4*E5*52</f>
        <v>15600</v>
      </c>
      <c r="F6" s="27">
        <f>+F4*F5*52</f>
        <v>16640</v>
      </c>
      <c r="H6" s="28">
        <f>+H4*H5*52</f>
        <v>12334.4</v>
      </c>
      <c r="I6" s="26">
        <f>+I4*I5*52</f>
        <v>8580</v>
      </c>
      <c r="J6" s="24"/>
      <c r="K6" s="29"/>
    </row>
    <row r="7" spans="1:13" x14ac:dyDescent="0.35">
      <c r="A7" s="30"/>
      <c r="B7" s="21"/>
      <c r="C7" s="21"/>
      <c r="D7" s="21"/>
      <c r="E7" s="21"/>
      <c r="F7" s="24"/>
      <c r="H7" s="30"/>
      <c r="I7" s="21"/>
      <c r="J7" s="24"/>
    </row>
    <row r="8" spans="1:13" x14ac:dyDescent="0.35">
      <c r="A8" s="30" t="s">
        <v>11</v>
      </c>
      <c r="B8" s="21"/>
      <c r="C8" s="21"/>
      <c r="D8" s="31"/>
      <c r="E8" s="32"/>
      <c r="F8" s="33"/>
      <c r="H8" s="30"/>
      <c r="I8" s="21"/>
      <c r="J8" s="24"/>
      <c r="L8" s="34" t="s">
        <v>12</v>
      </c>
      <c r="M8" s="9"/>
    </row>
    <row r="9" spans="1:13" x14ac:dyDescent="0.35">
      <c r="A9" s="30" t="s">
        <v>13</v>
      </c>
      <c r="B9" s="32">
        <f>+B6*0.0765</f>
        <v>1060.5348000000001</v>
      </c>
      <c r="C9" s="32">
        <f>+C6*0.0765</f>
        <v>334.74869999999999</v>
      </c>
      <c r="D9" s="31"/>
      <c r="E9" s="32">
        <f>+E6*0.0765</f>
        <v>1193.4000000000001</v>
      </c>
      <c r="F9" s="33">
        <f>+F6*0.0765</f>
        <v>1272.96</v>
      </c>
      <c r="H9" s="35">
        <f>+H6*0.0765</f>
        <v>943.58159999999998</v>
      </c>
      <c r="I9" s="32">
        <f>+I6*0.0765</f>
        <v>656.37</v>
      </c>
      <c r="J9" s="24"/>
      <c r="L9" s="36" t="s">
        <v>14</v>
      </c>
      <c r="M9" s="37"/>
    </row>
    <row r="10" spans="1:13" x14ac:dyDescent="0.35">
      <c r="A10" s="30" t="s">
        <v>15</v>
      </c>
      <c r="B10" s="21"/>
      <c r="C10" s="21"/>
      <c r="D10" s="21"/>
      <c r="E10" s="21"/>
      <c r="F10" s="24"/>
      <c r="H10" s="30"/>
      <c r="I10" s="21"/>
      <c r="J10" s="24"/>
      <c r="L10" s="38" t="s">
        <v>16</v>
      </c>
      <c r="M10" s="39" t="s">
        <v>17</v>
      </c>
    </row>
    <row r="11" spans="1:13" x14ac:dyDescent="0.35">
      <c r="A11" s="40" t="s">
        <v>18</v>
      </c>
      <c r="B11" s="41">
        <f>+B6+B9</f>
        <v>14923.7348</v>
      </c>
      <c r="C11" s="41">
        <f>+C6+C9</f>
        <v>4710.5487000000003</v>
      </c>
      <c r="D11" s="42"/>
      <c r="E11" s="41">
        <f>+E6+E9</f>
        <v>16793.400000000001</v>
      </c>
      <c r="F11" s="43">
        <f>+F6+F9</f>
        <v>17912.96</v>
      </c>
      <c r="H11" s="44">
        <f>+H6+H9</f>
        <v>13277.981599999999</v>
      </c>
      <c r="I11" s="41">
        <f>+I6+I9</f>
        <v>9236.3700000000008</v>
      </c>
      <c r="J11" s="45">
        <f>+H11+I11</f>
        <v>22514.351600000002</v>
      </c>
      <c r="K11" s="29"/>
      <c r="L11" s="46">
        <v>8555.2900000000009</v>
      </c>
      <c r="M11" s="47">
        <v>14490.85</v>
      </c>
    </row>
    <row r="12" spans="1:13" x14ac:dyDescent="0.35">
      <c r="C12" s="48"/>
      <c r="D12" s="49" t="s">
        <v>19</v>
      </c>
      <c r="E12" s="50">
        <f>+E11-B11</f>
        <v>1869.6652000000013</v>
      </c>
      <c r="F12" s="51">
        <f>+F11-B11</f>
        <v>2989.2251999999989</v>
      </c>
      <c r="L12" s="52">
        <f>+M11-L11</f>
        <v>5935.5599999999995</v>
      </c>
      <c r="M12" s="53" t="s">
        <v>20</v>
      </c>
    </row>
    <row r="15" spans="1:13" ht="30" x14ac:dyDescent="0.45">
      <c r="A15" s="4" t="s">
        <v>21</v>
      </c>
      <c r="B15" s="5" t="s">
        <v>2</v>
      </c>
      <c r="C15" s="6" t="s">
        <v>3</v>
      </c>
      <c r="D15" s="7"/>
      <c r="E15" s="8" t="s">
        <v>4</v>
      </c>
      <c r="F15" s="9"/>
    </row>
    <row r="16" spans="1:13" x14ac:dyDescent="0.35">
      <c r="A16" s="13" t="s">
        <v>8</v>
      </c>
      <c r="B16" s="14">
        <v>19.93</v>
      </c>
      <c r="C16" s="14">
        <v>17.690000000000001</v>
      </c>
      <c r="D16" s="15"/>
      <c r="E16" s="14">
        <v>20.5</v>
      </c>
      <c r="F16" s="16">
        <v>21</v>
      </c>
    </row>
    <row r="17" spans="1:13" x14ac:dyDescent="0.35">
      <c r="A17" s="19" t="s">
        <v>9</v>
      </c>
      <c r="B17" s="20">
        <v>40</v>
      </c>
      <c r="C17" s="20">
        <v>40</v>
      </c>
      <c r="D17" s="21"/>
      <c r="E17" s="20">
        <v>40</v>
      </c>
      <c r="F17" s="22">
        <v>40</v>
      </c>
    </row>
    <row r="18" spans="1:13" x14ac:dyDescent="0.35">
      <c r="A18" s="25" t="s">
        <v>10</v>
      </c>
      <c r="B18" s="26">
        <f>+B16*B17*52</f>
        <v>41454.400000000001</v>
      </c>
      <c r="C18" s="26">
        <f>+C16*C17*52</f>
        <v>36795.200000000004</v>
      </c>
      <c r="D18" s="21"/>
      <c r="E18" s="26">
        <f>+E16*E17*52</f>
        <v>42640</v>
      </c>
      <c r="F18" s="27">
        <f>+F16*F17*52</f>
        <v>43680</v>
      </c>
    </row>
    <row r="19" spans="1:13" x14ac:dyDescent="0.35">
      <c r="A19" s="30"/>
      <c r="B19" s="21"/>
      <c r="C19" s="21"/>
      <c r="D19" s="21"/>
      <c r="E19" s="21"/>
      <c r="F19" s="24"/>
    </row>
    <row r="20" spans="1:13" ht="14.5" customHeight="1" x14ac:dyDescent="0.35">
      <c r="A20" s="30" t="s">
        <v>11</v>
      </c>
      <c r="B20" s="21"/>
      <c r="C20" s="21"/>
      <c r="D20" s="31"/>
      <c r="E20" s="32"/>
      <c r="F20" s="33"/>
      <c r="I20" s="54" t="s">
        <v>22</v>
      </c>
      <c r="J20" s="54"/>
      <c r="K20" s="55"/>
      <c r="L20" s="34" t="s">
        <v>21</v>
      </c>
      <c r="M20" s="9"/>
    </row>
    <row r="21" spans="1:13" x14ac:dyDescent="0.35">
      <c r="A21" s="30" t="s">
        <v>13</v>
      </c>
      <c r="B21" s="32">
        <f>+B18*0.0765</f>
        <v>3171.2616000000003</v>
      </c>
      <c r="C21" s="32">
        <f>+C18*0.0765</f>
        <v>2814.8328000000001</v>
      </c>
      <c r="D21" s="31"/>
      <c r="E21" s="32">
        <f>+E18*0.0765</f>
        <v>3261.96</v>
      </c>
      <c r="F21" s="33">
        <f>+F18*0.0765</f>
        <v>3341.52</v>
      </c>
      <c r="I21" s="54"/>
      <c r="J21" s="54"/>
      <c r="K21" s="55"/>
      <c r="L21" s="36" t="s">
        <v>14</v>
      </c>
      <c r="M21" s="37"/>
    </row>
    <row r="22" spans="1:13" x14ac:dyDescent="0.35">
      <c r="A22" s="30" t="s">
        <v>15</v>
      </c>
      <c r="B22" s="21"/>
      <c r="C22" s="21"/>
      <c r="D22" s="21"/>
      <c r="E22" s="21"/>
      <c r="F22" s="24"/>
      <c r="I22" s="54"/>
      <c r="J22" s="54"/>
      <c r="K22" s="55"/>
      <c r="L22" s="38" t="s">
        <v>16</v>
      </c>
      <c r="M22" s="39" t="s">
        <v>17</v>
      </c>
    </row>
    <row r="23" spans="1:13" x14ac:dyDescent="0.35">
      <c r="A23" s="40" t="s">
        <v>18</v>
      </c>
      <c r="B23" s="41">
        <f>+B18+B21</f>
        <v>44625.661599999999</v>
      </c>
      <c r="C23" s="41">
        <f>+C18+C21</f>
        <v>39610.032800000001</v>
      </c>
      <c r="D23" s="42"/>
      <c r="E23" s="41">
        <f>+E18+E21</f>
        <v>45901.96</v>
      </c>
      <c r="F23" s="43">
        <f>+F18+F21</f>
        <v>47021.52</v>
      </c>
      <c r="I23" s="54"/>
      <c r="J23" s="54"/>
      <c r="K23" s="55"/>
      <c r="L23" s="46">
        <v>15623.14</v>
      </c>
      <c r="M23" s="47">
        <v>17272.5</v>
      </c>
    </row>
    <row r="24" spans="1:13" x14ac:dyDescent="0.35">
      <c r="C24" s="56"/>
      <c r="D24" s="49" t="s">
        <v>19</v>
      </c>
      <c r="E24" s="50">
        <f>+E23-B23</f>
        <v>1276.2983999999997</v>
      </c>
      <c r="F24" s="51">
        <f>+F23-B23</f>
        <v>2395.8583999999973</v>
      </c>
      <c r="I24" s="54"/>
      <c r="J24" s="54"/>
      <c r="K24" s="55"/>
      <c r="L24" s="52">
        <f>+M23-L23</f>
        <v>1649.3600000000006</v>
      </c>
      <c r="M24" s="53" t="s">
        <v>20</v>
      </c>
    </row>
  </sheetData>
  <mergeCells count="8">
    <mergeCell ref="H2:J2"/>
    <mergeCell ref="E3:F3"/>
    <mergeCell ref="L8:M8"/>
    <mergeCell ref="L9:M9"/>
    <mergeCell ref="E15:F15"/>
    <mergeCell ref="I20:K24"/>
    <mergeCell ref="L20:M20"/>
    <mergeCell ref="L21:M21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Glen and Cheryl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2022-06-23T23:33:41Z</dcterms:created>
  <dcterms:modified xsi:type="dcterms:W3CDTF">2022-06-23T23:34:12Z</dcterms:modified>
</cp:coreProperties>
</file>